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25230" windowHeight="6060" activeTab="0"/>
  </bookViews>
  <sheets>
    <sheet name="Layer Break Calculator" sheetId="1" r:id="rId1"/>
  </sheets>
  <definedNames>
    <definedName name="Project_Type">#REF!</definedName>
    <definedName name="Track">#REF!</definedName>
    <definedName name="Track_Path">#REF!</definedName>
  </definedNames>
  <calcPr fullCalcOnLoad="1"/>
</workbook>
</file>

<file path=xl/sharedStrings.xml><?xml version="1.0" encoding="utf-8"?>
<sst xmlns="http://schemas.openxmlformats.org/spreadsheetml/2006/main" count="47" uniqueCount="36">
  <si>
    <t>Dual Layer Disc Layer Break Calculator</t>
  </si>
  <si>
    <t>Rules</t>
  </si>
  <si>
    <t>For PTP, minimum layer break point</t>
  </si>
  <si>
    <t>For OTP minimum layer break point</t>
  </si>
  <si>
    <t>Layer Break point must be…</t>
  </si>
  <si>
    <t>Greater than</t>
  </si>
  <si>
    <t>… and less than</t>
  </si>
  <si>
    <t>Chosen Video Object</t>
  </si>
  <si>
    <t xml:space="preserve"> Chosen Cell must have a starting sector address between</t>
  </si>
  <si>
    <t>and</t>
  </si>
  <si>
    <t>Within the Video Title Set (VTS)</t>
  </si>
  <si>
    <t>Chosen cell address within the VTS (from IFOEdit)</t>
  </si>
  <si>
    <t>Your chosen break point is sector</t>
  </si>
  <si>
    <t>=</t>
  </si>
  <si>
    <t>sector</t>
  </si>
  <si>
    <t>(only enter values in the blue cells)</t>
  </si>
  <si>
    <t>sectors</t>
  </si>
  <si>
    <t>ECC Blocks</t>
  </si>
  <si>
    <t>Must be greater than total sectors minus maximum layer size</t>
  </si>
  <si>
    <t>Must be greater than half the total number of sectors</t>
  </si>
  <si>
    <t>Must be divisible by 16, and must be between the above minimum and maximum values</t>
  </si>
  <si>
    <t>OTP</t>
  </si>
  <si>
    <t>Project Type</t>
  </si>
  <si>
    <t>Track Path</t>
  </si>
  <si>
    <t>Maximum Size of a Layer</t>
  </si>
  <si>
    <t xml:space="preserve">To align this position with an ECC boundary, move the entire image forward by </t>
  </si>
  <si>
    <t>Which will give you a revised layer break point of…</t>
  </si>
  <si>
    <t>Use IFOEdit to examine VTS_xx_0.IFO.  Look at VTS_PGCITI - you may have more than one PGC (program chain)</t>
  </si>
  <si>
    <t>Find a cell which has an entry point sector in the following range</t>
  </si>
  <si>
    <t>(OTP is required for DVD-Video when the layer break will be within a Video Object)</t>
  </si>
  <si>
    <t>Choose Opposite Track Path (OTP) or Paralelle Track Path (PTP)</t>
  </si>
  <si>
    <t>VTS_xx_1.VOB start sector</t>
  </si>
  <si>
    <t>Make sure you enter the start sector for VTS_xx_1.VOB</t>
  </si>
  <si>
    <t xml:space="preserve">Volume (Project) Size </t>
  </si>
  <si>
    <t>Obtain this value from GEAR PRO Mastering Edition Volume Properties dialog</t>
  </si>
  <si>
    <t>DVD-9 (DVD-R DL)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</si>
</sst>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right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4" fillId="33" borderId="10" xfId="0" applyFont="1" applyFill="1" applyBorder="1" applyAlignment="1">
      <alignment/>
    </xf>
    <xf numFmtId="0" fontId="37" fillId="33" borderId="10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quotePrefix="1">
      <alignment/>
    </xf>
    <xf numFmtId="0" fontId="5" fillId="0" borderId="0" xfId="0" applyFont="1" applyAlignment="1">
      <alignment horizontal="right"/>
    </xf>
    <xf numFmtId="0" fontId="0" fillId="34" borderId="11" xfId="0" applyFill="1" applyBorder="1" applyAlignment="1" applyProtection="1">
      <alignment horizontal="center"/>
      <protection locked="0"/>
    </xf>
    <xf numFmtId="3" fontId="0" fillId="34" borderId="11" xfId="0" applyNumberForma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50.57421875" style="2" bestFit="1" customWidth="1"/>
    <col min="2" max="2" width="17.28125" style="0" bestFit="1" customWidth="1"/>
    <col min="3" max="3" width="30.28125" style="3" bestFit="1" customWidth="1"/>
    <col min="4" max="4" width="75.57421875" style="3" bestFit="1" customWidth="1"/>
  </cols>
  <sheetData>
    <row r="1" spans="1:3" ht="15.75">
      <c r="A1" s="15" t="s">
        <v>0</v>
      </c>
      <c r="C1" s="3" t="s">
        <v>15</v>
      </c>
    </row>
    <row r="2" ht="15.75" thickBot="1">
      <c r="A2" s="1"/>
    </row>
    <row r="3" spans="1:2" ht="15.75" thickBot="1">
      <c r="A3" s="2" t="s">
        <v>22</v>
      </c>
      <c r="B3" s="16" t="s">
        <v>35</v>
      </c>
    </row>
    <row r="4" spans="1:4" ht="15.75" thickBot="1">
      <c r="A4" s="2" t="s">
        <v>33</v>
      </c>
      <c r="B4" s="17">
        <v>4013536</v>
      </c>
      <c r="C4" s="3" t="s">
        <v>16</v>
      </c>
      <c r="D4" s="3" t="s">
        <v>34</v>
      </c>
    </row>
    <row r="5" spans="1:4" ht="15.75" thickBot="1">
      <c r="A5" s="2" t="s">
        <v>23</v>
      </c>
      <c r="B5" s="16" t="s">
        <v>21</v>
      </c>
      <c r="D5" s="3" t="s">
        <v>30</v>
      </c>
    </row>
    <row r="6" ht="15">
      <c r="D6" s="7" t="s">
        <v>29</v>
      </c>
    </row>
    <row r="7" ht="15">
      <c r="A7" s="3"/>
    </row>
    <row r="8" ht="15">
      <c r="A8" s="1" t="s">
        <v>1</v>
      </c>
    </row>
    <row r="9" spans="1:3" ht="15">
      <c r="A9" s="2" t="s">
        <v>24</v>
      </c>
      <c r="B9" s="13">
        <f>IF(B3="DVD-9 (Mastered)",2074496,IF(B3="DVD-9 (DVD-R DL)",2085856,IF(B3="DVD-9 (DVD+R DL)",2086912)))</f>
        <v>2085856</v>
      </c>
      <c r="C9" s="3" t="s">
        <v>16</v>
      </c>
    </row>
    <row r="10" spans="1:4" ht="15">
      <c r="A10" s="2" t="s">
        <v>2</v>
      </c>
      <c r="B10" s="14">
        <f>B4-B9</f>
        <v>1927680</v>
      </c>
      <c r="C10" s="3" t="s">
        <v>16</v>
      </c>
      <c r="D10" s="3" t="s">
        <v>18</v>
      </c>
    </row>
    <row r="11" spans="1:4" ht="15">
      <c r="A11" s="2" t="s">
        <v>3</v>
      </c>
      <c r="B11" s="13">
        <f>B4/2</f>
        <v>2006768</v>
      </c>
      <c r="C11" s="3" t="s">
        <v>16</v>
      </c>
      <c r="D11" s="3" t="s">
        <v>19</v>
      </c>
    </row>
    <row r="14" ht="15">
      <c r="A14" s="2" t="s">
        <v>4</v>
      </c>
    </row>
    <row r="15" spans="1:4" ht="15">
      <c r="A15" s="2" t="s">
        <v>5</v>
      </c>
      <c r="B15" s="9">
        <f>IF(B5="PTP",B10,B11)</f>
        <v>2006768</v>
      </c>
      <c r="C15" s="3" t="s">
        <v>16</v>
      </c>
      <c r="D15" s="6"/>
    </row>
    <row r="16" spans="1:3" ht="15">
      <c r="A16" s="2" t="s">
        <v>6</v>
      </c>
      <c r="B16" s="9">
        <f>B9</f>
        <v>2085856</v>
      </c>
      <c r="C16" s="3" t="s">
        <v>16</v>
      </c>
    </row>
    <row r="17" ht="15">
      <c r="C17" s="5"/>
    </row>
    <row r="18" ht="15">
      <c r="A18" s="3"/>
    </row>
    <row r="19" ht="15.75" thickBot="1">
      <c r="A19" s="2" t="s">
        <v>7</v>
      </c>
    </row>
    <row r="20" spans="1:4" ht="15.75" thickBot="1">
      <c r="A20" s="2" t="s">
        <v>31</v>
      </c>
      <c r="B20" s="17">
        <v>238968</v>
      </c>
      <c r="D20" s="3" t="s">
        <v>32</v>
      </c>
    </row>
    <row r="21" ht="15">
      <c r="B21" s="8" t="s">
        <v>27</v>
      </c>
    </row>
    <row r="22" ht="15">
      <c r="B22" s="8" t="s">
        <v>28</v>
      </c>
    </row>
    <row r="23" ht="15">
      <c r="A23" s="3"/>
    </row>
    <row r="24" spans="1:3" ht="15">
      <c r="A24" s="2" t="s">
        <v>8</v>
      </c>
      <c r="B24" s="9">
        <f>B15-B20</f>
        <v>1767800</v>
      </c>
      <c r="C24" s="3" t="s">
        <v>16</v>
      </c>
    </row>
    <row r="25" spans="1:3" ht="15">
      <c r="A25" s="2" t="s">
        <v>9</v>
      </c>
      <c r="B25" s="9">
        <f>B16-B20</f>
        <v>1846888</v>
      </c>
      <c r="C25" s="3" t="s">
        <v>16</v>
      </c>
    </row>
    <row r="26" ht="15">
      <c r="A26" s="2" t="s">
        <v>10</v>
      </c>
    </row>
    <row r="27" ht="15.75" thickBot="1"/>
    <row r="28" spans="1:3" ht="15.75" thickBot="1">
      <c r="A28" s="2" t="s">
        <v>11</v>
      </c>
      <c r="B28" s="17">
        <v>1805781</v>
      </c>
      <c r="C28" s="3" t="s">
        <v>16</v>
      </c>
    </row>
    <row r="30" spans="1:4" ht="15">
      <c r="A30" s="2" t="s">
        <v>12</v>
      </c>
      <c r="B30" s="13">
        <f>B28+B20</f>
        <v>2044749</v>
      </c>
      <c r="D30" s="3" t="s">
        <v>20</v>
      </c>
    </row>
    <row r="32" spans="1:3" ht="15">
      <c r="A32" s="4" t="s">
        <v>13</v>
      </c>
      <c r="B32" s="10">
        <f>B30/16</f>
        <v>127796.8125</v>
      </c>
      <c r="C32" s="3" t="s">
        <v>17</v>
      </c>
    </row>
    <row r="34" ht="15.75" thickBot="1">
      <c r="B34" s="3" t="s">
        <v>25</v>
      </c>
    </row>
    <row r="35" spans="2:3" ht="16.5" thickBot="1" thickTop="1">
      <c r="B35" s="11">
        <f>IF(MOD(B30/16,1)&gt;0,16-(16*MOD(B30/16,1)),0)</f>
        <v>3</v>
      </c>
      <c r="C35" s="3" t="s">
        <v>16</v>
      </c>
    </row>
    <row r="36" ht="15.75" thickTop="1"/>
    <row r="37" ht="15">
      <c r="B37" s="3" t="s">
        <v>26</v>
      </c>
    </row>
    <row r="38" spans="1:2" ht="15.75" thickBot="1">
      <c r="A38" s="2" t="s">
        <v>14</v>
      </c>
      <c r="B38" s="9">
        <f>B30+B35</f>
        <v>2044752</v>
      </c>
    </row>
    <row r="39" spans="1:3" ht="16.5" thickBot="1" thickTop="1">
      <c r="A39" s="4" t="s">
        <v>13</v>
      </c>
      <c r="B39" s="12">
        <f>B38/16</f>
        <v>127797</v>
      </c>
      <c r="C39" s="3" t="s">
        <v>17</v>
      </c>
    </row>
    <row r="40" ht="15.75" thickTop="1"/>
  </sheetData>
  <sheetProtection password="C447" sheet="1"/>
  <dataValidations count="4">
    <dataValidation type="list" allowBlank="1" showInputMessage="1" showErrorMessage="1" prompt="Select project type" sqref="B3">
      <formula1>"DVD-9 (Mastered), DVD-9 (DVD-R DL), DVD-9 (DVD+R DL)"</formula1>
    </dataValidation>
    <dataValidation type="list" allowBlank="1" showInputMessage="1" showErrorMessage="1" prompt="Select track path" sqref="B5">
      <formula1>"OTP, PTP"</formula1>
    </dataValidation>
    <dataValidation type="whole" allowBlank="1" showInputMessage="1" showErrorMessage="1" errorTitle="VTS start sector out of range!" error="You must enter a whole number between 320 and the maximum size of a layer.  Any Video Title Set which starts after the maximum size of a layer cannot contain the layer break.  No VTS can start before 320 sectors." sqref="B20">
      <formula1>320</formula1>
      <formula2>B9</formula2>
    </dataValidation>
    <dataValidation type="whole" allowBlank="1" showInputMessage="1" showErrorMessage="1" errorTitle="Cell address out of range!" error="You must enter a whole number which falls inbetween the sector addresses for the cell with in the VTS" sqref="B28">
      <formula1>B24</formula1>
      <formula2>B25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2013-11-20T19:31:21Z</dcterms:modified>
  <cp:category/>
  <cp:version/>
  <cp:contentType/>
  <cp:contentStatus/>
</cp:coreProperties>
</file>